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1100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4" i="1"/>
  <c r="B33"/>
  <c r="B36" s="1"/>
  <c r="B37" s="1"/>
  <c r="B23"/>
  <c r="B24" s="1"/>
  <c r="B18"/>
  <c r="B10"/>
  <c r="B11" s="1"/>
  <c r="B12" l="1"/>
  <c r="B35"/>
</calcChain>
</file>

<file path=xl/sharedStrings.xml><?xml version="1.0" encoding="utf-8"?>
<sst xmlns="http://schemas.openxmlformats.org/spreadsheetml/2006/main" count="22" uniqueCount="20">
  <si>
    <t>Horizontal Curve Geometry</t>
  </si>
  <si>
    <t>Problem 1</t>
  </si>
  <si>
    <t>Problem 2</t>
  </si>
  <si>
    <t>Problem 3</t>
  </si>
  <si>
    <t>Problem 4</t>
  </si>
  <si>
    <r>
      <t xml:space="preserve">What is the middle ordinate </t>
    </r>
    <r>
      <rPr>
        <i/>
        <sz val="12"/>
        <rFont val="Arial"/>
        <family val="2"/>
      </rPr>
      <t xml:space="preserve">M </t>
    </r>
    <r>
      <rPr>
        <sz val="12"/>
        <rFont val="Arial"/>
        <family val="2"/>
      </rPr>
      <t xml:space="preserve">for an arc of 100 ft, which sub-tends a central angle of 8°00' ? </t>
    </r>
  </si>
  <si>
    <t>If the radius of a curve is 4,000 ft, calculate the deflection angle for a 40-ft arc</t>
  </si>
  <si>
    <r>
      <t xml:space="preserve">If DELTA = 30°12' and </t>
    </r>
    <r>
      <rPr>
        <i/>
        <sz val="12"/>
        <rFont val="Arial"/>
        <family val="2"/>
      </rPr>
      <t xml:space="preserve">D </t>
    </r>
    <r>
      <rPr>
        <sz val="12"/>
        <rFont val="Arial"/>
        <family val="2"/>
      </rPr>
      <t xml:space="preserve">= 2°48', find T and </t>
    </r>
    <r>
      <rPr>
        <i/>
        <sz val="12"/>
        <rFont val="Arial"/>
        <family val="2"/>
      </rPr>
      <t>L.</t>
    </r>
  </si>
  <si>
    <r>
      <t xml:space="preserve">R = 5729.58/D      </t>
    </r>
    <r>
      <rPr>
        <sz val="8"/>
        <rFont val="Arial"/>
        <family val="2"/>
      </rPr>
      <t>R=(ft)</t>
    </r>
  </si>
  <si>
    <r>
      <t>T=R*tan(</t>
    </r>
    <r>
      <rPr>
        <sz val="12"/>
        <rFont val="Symbol"/>
        <family val="1"/>
        <charset val="2"/>
      </rPr>
      <t>q</t>
    </r>
    <r>
      <rPr>
        <sz val="12"/>
        <rFont val="Arial"/>
        <family val="2"/>
      </rPr>
      <t xml:space="preserve">/2)     </t>
    </r>
    <r>
      <rPr>
        <sz val="8"/>
        <rFont val="Arial"/>
        <family val="2"/>
      </rPr>
      <t>(ft)</t>
    </r>
  </si>
  <si>
    <r>
      <t>L=R*</t>
    </r>
    <r>
      <rPr>
        <sz val="12"/>
        <rFont val="Symbol"/>
        <family val="1"/>
        <charset val="2"/>
      </rPr>
      <t>q</t>
    </r>
    <r>
      <rPr>
        <sz val="12"/>
        <rFont val="Arial"/>
        <family val="2"/>
      </rPr>
      <t>*(</t>
    </r>
    <r>
      <rPr>
        <sz val="12"/>
        <rFont val="Symbol"/>
        <family val="1"/>
        <charset val="2"/>
      </rPr>
      <t>p</t>
    </r>
    <r>
      <rPr>
        <sz val="12"/>
        <rFont val="Arial"/>
        <family val="2"/>
      </rPr>
      <t xml:space="preserve">/180)     </t>
    </r>
    <r>
      <rPr>
        <sz val="8"/>
        <rFont val="Arial"/>
        <family val="2"/>
      </rPr>
      <t>(ft)</t>
    </r>
  </si>
  <si>
    <r>
      <t>q</t>
    </r>
    <r>
      <rPr>
        <sz val="12"/>
        <rFont val="Arial"/>
        <family val="2"/>
      </rPr>
      <t>=L/R*(180/</t>
    </r>
    <r>
      <rPr>
        <sz val="12"/>
        <rFont val="Symbol"/>
        <family val="1"/>
        <charset val="2"/>
      </rPr>
      <t>p</t>
    </r>
    <r>
      <rPr>
        <sz val="12"/>
        <rFont val="Arial"/>
        <family val="2"/>
      </rPr>
      <t xml:space="preserve">)     </t>
    </r>
    <r>
      <rPr>
        <sz val="8"/>
        <rFont val="Arial"/>
        <family val="2"/>
      </rPr>
      <t>(º)</t>
    </r>
  </si>
  <si>
    <r>
      <t>R=L/</t>
    </r>
    <r>
      <rPr>
        <sz val="12"/>
        <rFont val="Symbol"/>
        <family val="1"/>
        <charset val="2"/>
      </rPr>
      <t>q</t>
    </r>
    <r>
      <rPr>
        <sz val="12"/>
        <rFont val="Arial"/>
        <family val="2"/>
      </rPr>
      <t>*(180/</t>
    </r>
    <r>
      <rPr>
        <sz val="12"/>
        <rFont val="Symbol"/>
        <family val="1"/>
        <charset val="2"/>
      </rPr>
      <t>p</t>
    </r>
    <r>
      <rPr>
        <sz val="12"/>
        <rFont val="Arial"/>
        <family val="2"/>
      </rPr>
      <t xml:space="preserve">)     </t>
    </r>
    <r>
      <rPr>
        <sz val="8"/>
        <rFont val="Arial"/>
        <family val="2"/>
      </rPr>
      <t>(ft)</t>
    </r>
  </si>
  <si>
    <r>
      <t>M=R*(1-cos(</t>
    </r>
    <r>
      <rPr>
        <sz val="12"/>
        <rFont val="Symbol"/>
        <family val="1"/>
        <charset val="2"/>
      </rPr>
      <t>q</t>
    </r>
    <r>
      <rPr>
        <sz val="12"/>
        <rFont val="Arial"/>
        <family val="2"/>
      </rPr>
      <t xml:space="preserve">/2)      </t>
    </r>
    <r>
      <rPr>
        <sz val="8"/>
        <rFont val="Arial"/>
        <family val="2"/>
      </rPr>
      <t xml:space="preserve"> (ft)</t>
    </r>
  </si>
  <si>
    <r>
      <t>E=T*tan(</t>
    </r>
    <r>
      <rPr>
        <sz val="12"/>
        <rFont val="Symbol"/>
        <family val="1"/>
        <charset val="2"/>
      </rPr>
      <t>q</t>
    </r>
    <r>
      <rPr>
        <sz val="12"/>
        <rFont val="Arial"/>
        <family val="2"/>
      </rPr>
      <t xml:space="preserve">/4)          </t>
    </r>
    <r>
      <rPr>
        <sz val="8"/>
        <rFont val="Arial"/>
        <family val="2"/>
      </rPr>
      <t>(ft)</t>
    </r>
  </si>
  <si>
    <r>
      <t xml:space="preserve">PC </t>
    </r>
    <r>
      <rPr>
        <sz val="8"/>
        <rFont val="Arial"/>
        <family val="2"/>
      </rPr>
      <t>sta</t>
    </r>
    <r>
      <rPr>
        <sz val="12"/>
        <rFont val="Arial"/>
        <family val="2"/>
      </rPr>
      <t xml:space="preserve"> = PI </t>
    </r>
    <r>
      <rPr>
        <sz val="8"/>
        <rFont val="Arial"/>
        <family val="2"/>
      </rPr>
      <t>sta</t>
    </r>
    <r>
      <rPr>
        <sz val="12"/>
        <rFont val="Arial"/>
        <family val="2"/>
      </rPr>
      <t xml:space="preserve"> - T</t>
    </r>
  </si>
  <si>
    <r>
      <t xml:space="preserve">PT </t>
    </r>
    <r>
      <rPr>
        <sz val="8"/>
        <rFont val="Arial"/>
        <family val="2"/>
      </rPr>
      <t>sta</t>
    </r>
    <r>
      <rPr>
        <sz val="12"/>
        <rFont val="Arial"/>
        <family val="2"/>
      </rPr>
      <t xml:space="preserve"> = PC </t>
    </r>
    <r>
      <rPr>
        <sz val="8"/>
        <rFont val="Arial"/>
        <family val="2"/>
      </rPr>
      <t xml:space="preserve">sta </t>
    </r>
    <r>
      <rPr>
        <sz val="12"/>
        <rFont val="Arial"/>
        <family val="2"/>
      </rPr>
      <t>+ L</t>
    </r>
  </si>
  <si>
    <t>Given DELTA = 24° 20', R=5,000ft, PI = Sta. 36+42.32.  Locate PC and PT</t>
  </si>
  <si>
    <t>Find stationinng of PC and PT</t>
  </si>
  <si>
    <t>ESRM 468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</si>
</sst>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\º\ \ ??/60"/>
    <numFmt numFmtId="166" formatCode="0.00\ \f\t"/>
    <numFmt numFmtId="167" formatCode="0.00000000\ \f\t"/>
    <numFmt numFmtId="168" formatCode="0.0000000000\ \f\t"/>
    <numFmt numFmtId="169" formatCode="00\ \+00.0"/>
  </numFmts>
  <fonts count="1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name val="Symbol"/>
      <family val="1"/>
      <charset val="2"/>
    </font>
    <font>
      <sz val="8"/>
      <name val="Arial"/>
    </font>
    <font>
      <sz val="8"/>
      <name val="Arial"/>
      <family val="2"/>
    </font>
    <font>
      <u/>
      <sz val="10"/>
      <color indexed="12"/>
      <name val="Arial"/>
    </font>
    <font>
      <u/>
      <sz val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55"/>
      </bottom>
      <diagonal/>
    </border>
    <border>
      <left/>
      <right/>
      <top/>
      <bottom style="medium">
        <color indexed="2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 indent="1"/>
    </xf>
    <xf numFmtId="164" fontId="3" fillId="0" borderId="0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right" vertical="top" wrapText="1" indent="1"/>
    </xf>
    <xf numFmtId="165" fontId="3" fillId="0" borderId="0" xfId="0" applyNumberFormat="1" applyFont="1" applyBorder="1" applyAlignment="1">
      <alignment horizontal="left" vertical="top" wrapText="1" indent="1"/>
    </xf>
    <xf numFmtId="166" fontId="3" fillId="0" borderId="0" xfId="0" applyNumberFormat="1" applyFont="1" applyBorder="1" applyAlignment="1">
      <alignment horizontal="left" vertical="top" wrapText="1" indent="1"/>
    </xf>
    <xf numFmtId="167" fontId="3" fillId="0" borderId="0" xfId="0" applyNumberFormat="1" applyFont="1" applyBorder="1" applyAlignment="1">
      <alignment horizontal="left" vertical="top" wrapText="1" indent="1"/>
    </xf>
    <xf numFmtId="168" fontId="3" fillId="0" borderId="0" xfId="0" applyNumberFormat="1" applyFont="1" applyBorder="1" applyAlignment="1">
      <alignment horizontal="left" vertical="top" wrapText="1" inden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/>
    <xf numFmtId="0" fontId="1" fillId="0" borderId="0" xfId="0" applyFont="1" applyBorder="1"/>
    <xf numFmtId="169" fontId="3" fillId="0" borderId="0" xfId="0" applyNumberFormat="1" applyFont="1" applyBorder="1" applyAlignment="1">
      <alignment horizontal="left" vertical="top" wrapText="1" indent="1"/>
    </xf>
    <xf numFmtId="0" fontId="7" fillId="0" borderId="0" xfId="0" applyFont="1" applyBorder="1"/>
    <xf numFmtId="0" fontId="9" fillId="0" borderId="0" xfId="0" applyFont="1" applyBorder="1" applyAlignment="1">
      <alignment horizontal="left" vertical="top" wrapText="1" indent="1"/>
    </xf>
    <xf numFmtId="164" fontId="9" fillId="0" borderId="0" xfId="0" applyNumberFormat="1" applyFont="1" applyBorder="1" applyAlignment="1">
      <alignment horizontal="left" vertical="top" wrapText="1" indent="1"/>
    </xf>
    <xf numFmtId="0" fontId="7" fillId="0" borderId="0" xfId="0" applyFont="1" applyAlignment="1">
      <alignment wrapText="1"/>
    </xf>
    <xf numFmtId="0" fontId="3" fillId="0" borderId="0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left" vertical="top" wrapText="1" indent="1"/>
    </xf>
    <xf numFmtId="0" fontId="8" fillId="0" borderId="0" xfId="1" applyAlignment="1" applyProtection="1">
      <alignment horizontal="center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courses.washington.edu/fe346/images/346head.gif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0</xdr:colOff>
      <xdr:row>3</xdr:row>
      <xdr:rowOff>104775</xdr:rowOff>
    </xdr:to>
    <xdr:pic>
      <xdr:nvPicPr>
        <xdr:cNvPr id="1026" name="Picture 2" descr="Forest Engineeri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525" y="38100"/>
          <a:ext cx="1647825" cy="11334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227</xdr:row>
      <xdr:rowOff>9525</xdr:rowOff>
    </xdr:from>
    <xdr:to>
      <xdr:col>0</xdr:col>
      <xdr:colOff>0</xdr:colOff>
      <xdr:row>227</xdr:row>
      <xdr:rowOff>9525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0" y="436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228</xdr:row>
      <xdr:rowOff>9525</xdr:rowOff>
    </xdr:from>
    <xdr:to>
      <xdr:col>0</xdr:col>
      <xdr:colOff>0</xdr:colOff>
      <xdr:row>228</xdr:row>
      <xdr:rowOff>9525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0" y="4378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227</xdr:row>
      <xdr:rowOff>9525</xdr:rowOff>
    </xdr:from>
    <xdr:to>
      <xdr:col>0</xdr:col>
      <xdr:colOff>0</xdr:colOff>
      <xdr:row>227</xdr:row>
      <xdr:rowOff>9525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0" y="436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0"/>
  <sheetViews>
    <sheetView tabSelected="1" workbookViewId="0">
      <selection activeCell="B1" sqref="B1"/>
    </sheetView>
  </sheetViews>
  <sheetFormatPr defaultRowHeight="12.75"/>
  <cols>
    <col min="1" max="1" width="24.85546875" style="2" customWidth="1"/>
    <col min="2" max="2" width="72.42578125" style="2" customWidth="1"/>
    <col min="3" max="3" width="9.140625" style="2"/>
    <col min="4" max="4" width="19.5703125" style="2" customWidth="1"/>
    <col min="5" max="16384" width="9.140625" style="2"/>
  </cols>
  <sheetData>
    <row r="1" spans="1:2" ht="54" customHeight="1" thickBot="1">
      <c r="A1" s="1"/>
      <c r="B1" s="30" t="s">
        <v>19</v>
      </c>
    </row>
    <row r="2" spans="1:2" ht="15">
      <c r="A2" s="1"/>
      <c r="B2" s="4"/>
    </row>
    <row r="3" spans="1:2" ht="15">
      <c r="A3" s="1"/>
      <c r="B3" s="4" t="s">
        <v>0</v>
      </c>
    </row>
    <row r="4" spans="1:2" ht="15.75" thickBot="1">
      <c r="A4" s="5"/>
      <c r="B4" s="5"/>
    </row>
    <row r="5" spans="1:2" ht="13.5" customHeight="1">
      <c r="A5" s="26"/>
      <c r="B5" s="26"/>
    </row>
    <row r="6" spans="1:2" ht="13.5" customHeight="1" thickBot="1">
      <c r="A6" s="25"/>
      <c r="B6" s="25"/>
    </row>
    <row r="7" spans="1:2" ht="15.75">
      <c r="A7" s="27" t="s">
        <v>1</v>
      </c>
      <c r="B7" s="27"/>
    </row>
    <row r="8" spans="1:2" ht="15" customHeight="1" thickBot="1">
      <c r="A8" s="25"/>
      <c r="B8" s="25"/>
    </row>
    <row r="9" spans="1:2" ht="18.75" customHeight="1" thickBot="1">
      <c r="A9" s="25" t="s">
        <v>7</v>
      </c>
      <c r="B9" s="25"/>
    </row>
    <row r="10" spans="1:2" ht="18.75" customHeight="1">
      <c r="A10" s="6" t="s">
        <v>8</v>
      </c>
      <c r="B10" s="13">
        <f>5729.58/2.8</f>
        <v>2046.2785714285715</v>
      </c>
    </row>
    <row r="11" spans="1:2" ht="18.75" customHeight="1">
      <c r="A11" s="6" t="s">
        <v>9</v>
      </c>
      <c r="B11" s="13">
        <f>B10*0.269820708</f>
        <v>552.12833290808578</v>
      </c>
    </row>
    <row r="12" spans="1:2" ht="19.5" customHeight="1">
      <c r="A12" s="6" t="s">
        <v>10</v>
      </c>
      <c r="B12" s="13">
        <f>B10*30.2*3.141592645/180</f>
        <v>1078.5718112808745</v>
      </c>
    </row>
    <row r="13" spans="1:2" ht="15" customHeight="1">
      <c r="A13" s="8"/>
      <c r="B13" s="12"/>
    </row>
    <row r="14" spans="1:2" s="17" customFormat="1" ht="11.25">
      <c r="A14" s="23"/>
      <c r="B14" s="23"/>
    </row>
    <row r="15" spans="1:2" ht="15.75">
      <c r="A15" s="27" t="s">
        <v>2</v>
      </c>
      <c r="B15" s="27"/>
    </row>
    <row r="16" spans="1:2" ht="15" customHeight="1"/>
    <row r="17" spans="1:2" ht="24" customHeight="1" thickBot="1">
      <c r="A17" s="25" t="s">
        <v>6</v>
      </c>
      <c r="B17" s="25"/>
    </row>
    <row r="18" spans="1:2" ht="24" customHeight="1">
      <c r="A18" s="10" t="s">
        <v>11</v>
      </c>
      <c r="B18" s="12">
        <f>40/4000*180/3.141592654</f>
        <v>0.57295779505601041</v>
      </c>
    </row>
    <row r="19" spans="1:2" ht="15" customHeight="1"/>
    <row r="20" spans="1:2" s="17" customFormat="1" ht="11.25">
      <c r="A20" s="23"/>
      <c r="B20" s="23"/>
    </row>
    <row r="21" spans="1:2" ht="21" customHeight="1">
      <c r="A21" s="27" t="s">
        <v>3</v>
      </c>
      <c r="B21" s="27"/>
    </row>
    <row r="22" spans="1:2" ht="24.75" customHeight="1" thickBot="1">
      <c r="A22" s="25" t="s">
        <v>5</v>
      </c>
      <c r="B22" s="25"/>
    </row>
    <row r="23" spans="1:2" s="18" customFormat="1" ht="24.75" customHeight="1">
      <c r="A23" s="24" t="s">
        <v>12</v>
      </c>
      <c r="B23" s="13">
        <f>100/8/3.141592654*180</f>
        <v>716.19724382001311</v>
      </c>
    </row>
    <row r="24" spans="1:2" s="18" customFormat="1" ht="27">
      <c r="A24" s="24" t="s">
        <v>13</v>
      </c>
      <c r="B24" s="13">
        <f>B23*(1-0.99756405)</f>
        <v>1.7446206760833356</v>
      </c>
    </row>
    <row r="25" spans="1:2" s="18" customFormat="1" ht="15">
      <c r="A25" s="29"/>
      <c r="B25" s="29"/>
    </row>
    <row r="26" spans="1:2" s="18" customFormat="1" ht="15">
      <c r="A26" s="19"/>
      <c r="B26" s="9"/>
    </row>
    <row r="27" spans="1:2" s="17" customFormat="1" ht="11.25">
      <c r="A27" s="28"/>
      <c r="B27" s="28"/>
    </row>
    <row r="28" spans="1:2" ht="15" customHeight="1">
      <c r="A28" s="27" t="s">
        <v>4</v>
      </c>
      <c r="B28" s="27"/>
    </row>
    <row r="30" spans="1:2" ht="23.25" customHeight="1" thickBot="1">
      <c r="A30" s="25" t="s">
        <v>17</v>
      </c>
      <c r="B30" s="25"/>
    </row>
    <row r="31" spans="1:2" ht="21" customHeight="1" thickBot="1">
      <c r="A31" s="25" t="s">
        <v>18</v>
      </c>
      <c r="B31" s="25"/>
    </row>
    <row r="32" spans="1:2" ht="15">
      <c r="A32" s="24"/>
      <c r="B32" s="13"/>
    </row>
    <row r="33" spans="1:2" ht="22.5" customHeight="1">
      <c r="A33" s="24" t="s">
        <v>9</v>
      </c>
      <c r="B33" s="13">
        <f>5000*TAN(RADIANS(24.33/2))</f>
        <v>1077.8415835712915</v>
      </c>
    </row>
    <row r="34" spans="1:2" ht="19.5" customHeight="1">
      <c r="A34" s="24" t="s">
        <v>10</v>
      </c>
      <c r="B34" s="13">
        <f>5000*24.33*3.141592645/180</f>
        <v>2123.1930292458328</v>
      </c>
    </row>
    <row r="35" spans="1:2" ht="20.25" customHeight="1">
      <c r="A35" s="24" t="s">
        <v>14</v>
      </c>
      <c r="B35" s="13">
        <f>B33*TAN(RADIANS(47.2/4))</f>
        <v>225.17283840670913</v>
      </c>
    </row>
    <row r="36" spans="1:2" ht="18" customHeight="1">
      <c r="A36" s="24" t="s">
        <v>15</v>
      </c>
      <c r="B36" s="19">
        <f>3642.32-B33</f>
        <v>2564.4784164287084</v>
      </c>
    </row>
    <row r="37" spans="1:2" ht="18" customHeight="1">
      <c r="A37" s="24" t="s">
        <v>16</v>
      </c>
      <c r="B37" s="19">
        <f>B36+B34</f>
        <v>4687.6714456745412</v>
      </c>
    </row>
    <row r="38" spans="1:2" ht="15">
      <c r="A38" s="6"/>
      <c r="B38" s="13"/>
    </row>
    <row r="39" spans="1:2" ht="15">
      <c r="A39" s="6"/>
      <c r="B39" s="13"/>
    </row>
    <row r="40" spans="1:2" ht="15.75">
      <c r="A40" s="10"/>
      <c r="B40" s="7"/>
    </row>
    <row r="41" spans="1:2" ht="15">
      <c r="A41" s="21"/>
      <c r="B41" s="22"/>
    </row>
    <row r="42" spans="1:2" ht="15">
      <c r="A42" s="19"/>
      <c r="B42" s="12"/>
    </row>
    <row r="43" spans="1:2" s="17" customFormat="1" ht="11.25">
      <c r="A43" s="20"/>
      <c r="B43" s="16"/>
    </row>
    <row r="44" spans="1:2" ht="15">
      <c r="A44" s="19"/>
      <c r="B44" s="12"/>
    </row>
    <row r="45" spans="1:2" s="17" customFormat="1" ht="11.25">
      <c r="A45" s="20"/>
      <c r="B45" s="16"/>
    </row>
    <row r="46" spans="1:2" ht="15">
      <c r="A46" s="19"/>
      <c r="B46" s="12"/>
    </row>
    <row r="47" spans="1:2" s="17" customFormat="1" ht="11.25">
      <c r="A47" s="20"/>
      <c r="B47" s="16"/>
    </row>
    <row r="48" spans="1:2" ht="15">
      <c r="A48" s="19"/>
      <c r="B48" s="12"/>
    </row>
    <row r="49" spans="1:2" s="17" customFormat="1" ht="11.25">
      <c r="A49" s="20"/>
      <c r="B49" s="16"/>
    </row>
    <row r="50" spans="1:2" ht="15">
      <c r="A50" s="19"/>
      <c r="B50" s="12"/>
    </row>
    <row r="51" spans="1:2">
      <c r="A51" s="18"/>
      <c r="B51" s="16"/>
    </row>
    <row r="52" spans="1:2" ht="15">
      <c r="A52" s="19"/>
      <c r="B52" s="12"/>
    </row>
    <row r="53" spans="1:2" s="17" customFormat="1" ht="11.25">
      <c r="A53" s="20"/>
      <c r="B53" s="16"/>
    </row>
    <row r="54" spans="1:2" ht="15">
      <c r="A54" s="11"/>
      <c r="B54" s="7"/>
    </row>
    <row r="55" spans="1:2" s="17" customFormat="1" ht="11.25">
      <c r="A55" s="23"/>
      <c r="B55" s="23"/>
    </row>
    <row r="56" spans="1:2" ht="15.75">
      <c r="A56" s="27"/>
      <c r="B56" s="27"/>
    </row>
    <row r="57" spans="1:2" ht="30" customHeight="1" thickBot="1">
      <c r="A57" s="25"/>
      <c r="B57" s="25"/>
    </row>
    <row r="58" spans="1:2" ht="15">
      <c r="A58" s="6"/>
      <c r="B58" s="13"/>
    </row>
    <row r="59" spans="1:2" ht="15">
      <c r="A59" s="6"/>
      <c r="B59" s="13"/>
    </row>
    <row r="60" spans="1:2" ht="15.75" customHeight="1">
      <c r="A60" s="6"/>
      <c r="B60" s="13"/>
    </row>
    <row r="61" spans="1:2" s="17" customFormat="1" ht="11.25">
      <c r="A61" s="23"/>
      <c r="B61" s="23"/>
    </row>
    <row r="62" spans="1:2" ht="15.75">
      <c r="A62" s="27"/>
      <c r="B62" s="27"/>
    </row>
    <row r="63" spans="1:2" ht="30" customHeight="1" thickBot="1">
      <c r="A63" s="25"/>
      <c r="B63" s="25"/>
    </row>
    <row r="64" spans="1:2" ht="15">
      <c r="A64" s="6"/>
      <c r="B64" s="13"/>
    </row>
    <row r="65" spans="1:2" ht="15.75">
      <c r="A65" s="10"/>
      <c r="B65" s="15"/>
    </row>
    <row r="66" spans="1:2" ht="15">
      <c r="A66" s="6"/>
      <c r="B66" s="14"/>
    </row>
    <row r="67" spans="1:2" ht="15.75" customHeight="1">
      <c r="A67" s="6"/>
      <c r="B67" s="13"/>
    </row>
    <row r="68" spans="1:2" s="17" customFormat="1" ht="11.25">
      <c r="A68" s="23"/>
      <c r="B68" s="23"/>
    </row>
    <row r="69" spans="1:2" ht="15.75">
      <c r="A69" s="27"/>
      <c r="B69" s="27"/>
    </row>
    <row r="70" spans="1:2" ht="15.75" thickBot="1">
      <c r="A70" s="25"/>
      <c r="B70" s="25"/>
    </row>
    <row r="71" spans="1:2" ht="15.75" thickBot="1">
      <c r="A71" s="25"/>
      <c r="B71" s="25"/>
    </row>
    <row r="72" spans="1:2" ht="15">
      <c r="A72" s="6"/>
      <c r="B72" s="13"/>
    </row>
    <row r="73" spans="1:2" ht="15">
      <c r="A73" s="6"/>
      <c r="B73" s="13"/>
    </row>
    <row r="74" spans="1:2" ht="15">
      <c r="A74" s="6"/>
      <c r="B74" s="13"/>
    </row>
    <row r="75" spans="1:2" ht="15">
      <c r="A75" s="6"/>
      <c r="B75" s="13"/>
    </row>
    <row r="76" spans="1:2" ht="15">
      <c r="A76" s="6"/>
      <c r="B76" s="19"/>
    </row>
    <row r="77" spans="1:2" ht="15">
      <c r="A77" s="6"/>
      <c r="B77" s="19"/>
    </row>
    <row r="78" spans="1:2" s="17" customFormat="1" ht="11.25">
      <c r="A78" s="23"/>
      <c r="B78" s="23"/>
    </row>
    <row r="79" spans="1:2" ht="15.75">
      <c r="A79" s="27"/>
      <c r="B79" s="27"/>
    </row>
    <row r="80" spans="1:2" ht="15.75" thickBot="1">
      <c r="A80" s="25"/>
      <c r="B80" s="25"/>
    </row>
    <row r="81" spans="1:2" ht="15">
      <c r="A81" s="6"/>
      <c r="B81" s="13"/>
    </row>
    <row r="82" spans="1:2" ht="15">
      <c r="A82" s="6"/>
      <c r="B82" s="13"/>
    </row>
    <row r="83" spans="1:2" ht="15">
      <c r="A83" s="6"/>
      <c r="B83" s="13"/>
    </row>
    <row r="84" spans="1:2" ht="15">
      <c r="A84" s="6"/>
      <c r="B84" s="13"/>
    </row>
    <row r="85" spans="1:2" ht="15.75" customHeight="1">
      <c r="A85" s="6"/>
      <c r="B85" s="19"/>
    </row>
    <row r="86" spans="1:2" ht="15.75" customHeight="1">
      <c r="A86" s="6"/>
      <c r="B86" s="19"/>
    </row>
    <row r="87" spans="1:2" s="17" customFormat="1" ht="11.25">
      <c r="A87" s="23"/>
      <c r="B87" s="23"/>
    </row>
    <row r="88" spans="1:2" ht="15.75">
      <c r="A88" s="27"/>
      <c r="B88" s="27"/>
    </row>
    <row r="89" spans="1:2" ht="30" customHeight="1" thickBot="1">
      <c r="A89" s="25"/>
      <c r="B89" s="25"/>
    </row>
    <row r="90" spans="1:2" ht="15">
      <c r="A90" s="6"/>
      <c r="B90" s="13"/>
    </row>
    <row r="91" spans="1:2" ht="15">
      <c r="A91" s="6"/>
      <c r="B91" s="13"/>
    </row>
    <row r="92" spans="1:2" s="17" customFormat="1" ht="11.25">
      <c r="A92" s="23"/>
      <c r="B92" s="23"/>
    </row>
    <row r="93" spans="1:2" ht="12.75" customHeight="1">
      <c r="A93" s="27"/>
      <c r="B93" s="27"/>
    </row>
    <row r="94" spans="1:2" ht="48" customHeight="1" thickBot="1">
      <c r="A94" s="25"/>
      <c r="B94" s="25"/>
    </row>
    <row r="95" spans="1:2" ht="28.5" customHeight="1">
      <c r="A95" s="10"/>
      <c r="B95" s="12"/>
    </row>
    <row r="96" spans="1:2" ht="12.75" customHeight="1">
      <c r="A96" s="1"/>
      <c r="B96" s="3"/>
    </row>
    <row r="97" spans="1:2" ht="12.75" customHeight="1">
      <c r="A97" s="27"/>
      <c r="B97" s="27"/>
    </row>
    <row r="98" spans="1:2" ht="29.25" customHeight="1" thickBot="1">
      <c r="A98" s="25"/>
      <c r="B98" s="25"/>
    </row>
    <row r="99" spans="1:2" ht="15">
      <c r="A99" s="6"/>
      <c r="B99" s="13"/>
    </row>
    <row r="100" spans="1:2" ht="15">
      <c r="A100" s="6"/>
      <c r="B100" s="13"/>
    </row>
    <row r="101" spans="1:2" ht="12.75" customHeight="1"/>
    <row r="102" spans="1:2" ht="12.75" customHeight="1"/>
    <row r="103" spans="1:2" ht="12.75" customHeight="1"/>
    <row r="104" spans="1:2" ht="12.75" customHeight="1"/>
    <row r="105" spans="1:2" ht="12.75" customHeight="1"/>
    <row r="106" spans="1:2" ht="12.75" customHeight="1"/>
    <row r="107" spans="1:2" ht="12.75" customHeight="1"/>
    <row r="108" spans="1:2" ht="12.75" customHeight="1"/>
    <row r="110" spans="1:2" ht="12.75" customHeight="1"/>
  </sheetData>
  <mergeCells count="29">
    <mergeCell ref="A56:B56"/>
    <mergeCell ref="A57:B57"/>
    <mergeCell ref="A62:B62"/>
    <mergeCell ref="A63:B63"/>
    <mergeCell ref="A69:B69"/>
    <mergeCell ref="A70:B70"/>
    <mergeCell ref="A97:B97"/>
    <mergeCell ref="A98:B98"/>
    <mergeCell ref="A88:B88"/>
    <mergeCell ref="A89:B89"/>
    <mergeCell ref="A93:B93"/>
    <mergeCell ref="A94:B94"/>
    <mergeCell ref="A79:B79"/>
    <mergeCell ref="A80:B80"/>
    <mergeCell ref="A71:B71"/>
    <mergeCell ref="A30:B30"/>
    <mergeCell ref="A31:B31"/>
    <mergeCell ref="A5:B5"/>
    <mergeCell ref="A9:B9"/>
    <mergeCell ref="A21:B21"/>
    <mergeCell ref="A17:B17"/>
    <mergeCell ref="A27:B27"/>
    <mergeCell ref="A28:B28"/>
    <mergeCell ref="A7:B7"/>
    <mergeCell ref="A6:B6"/>
    <mergeCell ref="A8:B8"/>
    <mergeCell ref="A15:B15"/>
    <mergeCell ref="A25:B25"/>
    <mergeCell ref="A22:B22"/>
  </mergeCells>
  <phoneticPr fontId="6" type="noConversion"/>
  <pageMargins left="0.5" right="0.5" top="0.5" bottom="0.5" header="0.5" footer="0.5"/>
  <pageSetup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Wilson</dc:creator>
  <cp:lastModifiedBy>schiess</cp:lastModifiedBy>
  <cp:lastPrinted>2004-04-13T05:11:49Z</cp:lastPrinted>
  <dcterms:created xsi:type="dcterms:W3CDTF">2004-04-12T05:24:47Z</dcterms:created>
  <dcterms:modified xsi:type="dcterms:W3CDTF">2010-05-06T16:36:28Z</dcterms:modified>
</cp:coreProperties>
</file>